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cksoj13\Downloads\"/>
    </mc:Choice>
  </mc:AlternateContent>
  <xr:revisionPtr revIDLastSave="0" documentId="8_{A395A8E2-976F-4ABA-A93E-FF389ECFA136}" xr6:coauthVersionLast="47" xr6:coauthVersionMax="47" xr10:uidLastSave="{00000000-0000-0000-0000-000000000000}"/>
  <bookViews>
    <workbookView xWindow="-108" yWindow="-108" windowWidth="23256" windowHeight="13896" xr2:uid="{21085AB7-265E-4E21-905B-EBC6FCD9BCAF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G11" i="2" l="1"/>
  <c r="AG4" i="2"/>
  <c r="AG5" i="2"/>
  <c r="AG6" i="2"/>
  <c r="AG7" i="2"/>
  <c r="AG8" i="2"/>
  <c r="AG9" i="2"/>
  <c r="AG3" i="2"/>
  <c r="AG15" i="2"/>
  <c r="AG16" i="2"/>
  <c r="AG17" i="2"/>
  <c r="AG18" i="2"/>
  <c r="AG19" i="2"/>
  <c r="AG20" i="2"/>
  <c r="AG22" i="2"/>
  <c r="AG14" i="2"/>
  <c r="S22" i="2"/>
  <c r="R22" i="2"/>
  <c r="P22" i="2"/>
  <c r="O22" i="2"/>
  <c r="M22" i="2"/>
  <c r="L22" i="2"/>
  <c r="J22" i="2"/>
  <c r="I22" i="2"/>
  <c r="G22" i="2"/>
  <c r="F22" i="2"/>
  <c r="D22" i="2"/>
  <c r="C22" i="2"/>
  <c r="T20" i="2"/>
  <c r="Q20" i="2"/>
  <c r="N20" i="2"/>
  <c r="K20" i="2"/>
  <c r="H20" i="2"/>
  <c r="E20" i="2"/>
  <c r="T19" i="2"/>
  <c r="Q19" i="2"/>
  <c r="N19" i="2"/>
  <c r="K19" i="2"/>
  <c r="H19" i="2"/>
  <c r="E19" i="2"/>
  <c r="T18" i="2"/>
  <c r="Q18" i="2"/>
  <c r="N18" i="2"/>
  <c r="K18" i="2"/>
  <c r="H18" i="2"/>
  <c r="E18" i="2"/>
  <c r="T17" i="2"/>
  <c r="Q17" i="2"/>
  <c r="N17" i="2"/>
  <c r="K17" i="2"/>
  <c r="H17" i="2"/>
  <c r="E17" i="2"/>
  <c r="T16" i="2"/>
  <c r="Q16" i="2"/>
  <c r="N16" i="2"/>
  <c r="K16" i="2"/>
  <c r="H16" i="2"/>
  <c r="E16" i="2"/>
  <c r="T15" i="2"/>
  <c r="Q15" i="2"/>
  <c r="N15" i="2"/>
  <c r="K15" i="2"/>
  <c r="H15" i="2"/>
  <c r="E15" i="2"/>
  <c r="T14" i="2"/>
  <c r="Q14" i="2"/>
  <c r="N14" i="2"/>
  <c r="K14" i="2"/>
  <c r="H14" i="2"/>
  <c r="E14" i="2"/>
  <c r="S11" i="2"/>
  <c r="R11" i="2"/>
  <c r="P11" i="2"/>
  <c r="O11" i="2"/>
  <c r="M11" i="2"/>
  <c r="L11" i="2"/>
  <c r="J11" i="2"/>
  <c r="I11" i="2"/>
  <c r="G11" i="2"/>
  <c r="F11" i="2"/>
  <c r="H11" i="2" s="1"/>
  <c r="D11" i="2"/>
  <c r="C11" i="2"/>
  <c r="E11" i="2" s="1"/>
  <c r="T9" i="2"/>
  <c r="T8" i="2"/>
  <c r="T7" i="2"/>
  <c r="T6" i="2"/>
  <c r="T5" i="2"/>
  <c r="T4" i="2"/>
  <c r="T3" i="2"/>
  <c r="Q9" i="2"/>
  <c r="Q8" i="2"/>
  <c r="Q7" i="2"/>
  <c r="Q6" i="2"/>
  <c r="Q5" i="2"/>
  <c r="Q4" i="2"/>
  <c r="Q3" i="2"/>
  <c r="N9" i="2"/>
  <c r="N8" i="2"/>
  <c r="N7" i="2"/>
  <c r="N6" i="2"/>
  <c r="N5" i="2"/>
  <c r="N4" i="2"/>
  <c r="N3" i="2"/>
  <c r="K9" i="2"/>
  <c r="K8" i="2"/>
  <c r="K7" i="2"/>
  <c r="K6" i="2"/>
  <c r="K5" i="2"/>
  <c r="K4" i="2"/>
  <c r="K3" i="2"/>
  <c r="H9" i="2"/>
  <c r="H8" i="2"/>
  <c r="H7" i="2"/>
  <c r="H6" i="2"/>
  <c r="H5" i="2"/>
  <c r="H4" i="2"/>
  <c r="H3" i="2"/>
  <c r="E4" i="2"/>
  <c r="E5" i="2"/>
  <c r="E6" i="2"/>
  <c r="E7" i="2"/>
  <c r="E8" i="2"/>
  <c r="E9" i="2"/>
  <c r="E3" i="2"/>
  <c r="Q22" i="2" l="1"/>
  <c r="N22" i="2"/>
  <c r="T22" i="2"/>
  <c r="K22" i="2"/>
  <c r="H22" i="2"/>
  <c r="E22" i="2"/>
  <c r="T11" i="2"/>
  <c r="Q11" i="2"/>
  <c r="N11" i="2"/>
  <c r="K11" i="2"/>
</calcChain>
</file>

<file path=xl/sharedStrings.xml><?xml version="1.0" encoding="utf-8"?>
<sst xmlns="http://schemas.openxmlformats.org/spreadsheetml/2006/main" count="40" uniqueCount="27">
  <si>
    <t>Asian</t>
  </si>
  <si>
    <t>Black</t>
  </si>
  <si>
    <t>Hispanic</t>
  </si>
  <si>
    <t>Native American/Alaska Native</t>
  </si>
  <si>
    <t>Pacific Islander</t>
  </si>
  <si>
    <t>Unknown, Other, Multiple</t>
  </si>
  <si>
    <t>White</t>
  </si>
  <si>
    <t>Race/Ethnicity</t>
  </si>
  <si>
    <t>2016 Cohort</t>
  </si>
  <si>
    <t>2017 Cohort</t>
  </si>
  <si>
    <t>2018 Cohort</t>
  </si>
  <si>
    <t>2019 Cohort</t>
  </si>
  <si>
    <t>2020 Cohort</t>
  </si>
  <si>
    <t>2021 Cohort</t>
  </si>
  <si>
    <t>Total</t>
  </si>
  <si>
    <t>6-year graduation rate</t>
  </si>
  <si>
    <t>2011 Cohort</t>
  </si>
  <si>
    <t>2012 Cohort</t>
  </si>
  <si>
    <t>2013 Cohort</t>
  </si>
  <si>
    <t>2014 Cohort</t>
  </si>
  <si>
    <t>2015 Cohort</t>
  </si>
  <si>
    <t>Fall-to-Fall Retention</t>
  </si>
  <si>
    <t>Average</t>
  </si>
  <si>
    <t>2022 Cohort</t>
  </si>
  <si>
    <t>2023 Cohort</t>
  </si>
  <si>
    <t>2024 Cohort</t>
  </si>
  <si>
    <t>2021 (5 year)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</si>
</sst>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8"/>
      <color rgb="FF222222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7E5E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/>
      <right/>
      <top/>
      <bottom style="medium">
        <color rgb="FFE2E2E2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2" fillId="2" borderId="1" xfId="0" applyFont="1" applyFill="1" applyBorder="1" applyAlignment="1">
      <alignment vertical="top" wrapText="1"/>
    </xf>
    <xf numFmtId="0" fontId="3" fillId="0" borderId="2" xfId="1" applyNumberFormat="1" applyFont="1" applyBorder="1" applyAlignment="1">
      <alignment horizontal="right" vertical="top"/>
    </xf>
    <xf numFmtId="0" fontId="4" fillId="0" borderId="0" xfId="0" applyFont="1"/>
    <xf numFmtId="9" fontId="5" fillId="0" borderId="2" xfId="1" applyFont="1" applyBorder="1" applyAlignment="1">
      <alignment horizontal="right" vertical="top"/>
    </xf>
    <xf numFmtId="0" fontId="6" fillId="0" borderId="0" xfId="0" applyFont="1"/>
    <xf numFmtId="9" fontId="0" fillId="0" borderId="0" xfId="1" applyFont="1"/>
    <xf numFmtId="9" fontId="0" fillId="0" borderId="0" xfId="0" applyNumberFormat="1"/>
    <xf numFmtId="0" fontId="0" fillId="3" borderId="0" xfId="0" applyFill="1"/>
    <xf numFmtId="9" fontId="0" fillId="3" borderId="0" xfId="0" applyNumberFormat="1" applyFill="1"/>
    <xf numFmtId="0" fontId="0" fillId="4" borderId="0" xfId="0" applyFill="1"/>
    <xf numFmtId="0" fontId="2" fillId="4" borderId="0" xfId="0" applyFont="1" applyFill="1" applyAlignment="1">
      <alignment vertical="top" wrapText="1"/>
    </xf>
    <xf numFmtId="0" fontId="4" fillId="4" borderId="0" xfId="0" applyFont="1" applyFill="1"/>
    <xf numFmtId="9" fontId="5" fillId="4" borderId="2" xfId="1" applyFont="1" applyFill="1" applyBorder="1" applyAlignment="1">
      <alignment horizontal="right" vertical="top"/>
    </xf>
    <xf numFmtId="9" fontId="0" fillId="4" borderId="0" xfId="0" applyNumberFormat="1" applyFill="1"/>
    <xf numFmtId="9" fontId="0" fillId="4" borderId="0" xfId="1" applyFont="1" applyFill="1"/>
    <xf numFmtId="0" fontId="0" fillId="0" borderId="3" xfId="0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76FE1-38E3-4CE1-AB6D-A62DBE53BDF0}">
  <dimension ref="A1:AJ22"/>
  <sheetViews>
    <sheetView tabSelected="1" zoomScale="84" workbookViewId="0">
      <selection activeCell="M8" sqref="M8"/>
    </sheetView>
  </sheetViews>
  <sheetFormatPr defaultColWidth="8.85546875" defaultRowHeight="15" x14ac:dyDescent="0.25"/>
  <cols>
    <col min="2" max="2" width="12.7109375" bestFit="1" customWidth="1"/>
  </cols>
  <sheetData>
    <row r="1" spans="1:36" x14ac:dyDescent="0.25">
      <c r="A1" t="s">
        <v>21</v>
      </c>
    </row>
    <row r="2" spans="1:36" ht="15.75" thickBot="1" x14ac:dyDescent="0.3">
      <c r="B2" t="s">
        <v>7</v>
      </c>
      <c r="C2" s="16" t="s">
        <v>8</v>
      </c>
      <c r="D2" s="16"/>
      <c r="E2" s="16"/>
      <c r="F2" s="16" t="s">
        <v>9</v>
      </c>
      <c r="G2" s="16"/>
      <c r="H2" s="16"/>
      <c r="I2" s="16" t="s">
        <v>10</v>
      </c>
      <c r="J2" s="16"/>
      <c r="K2" s="16"/>
      <c r="L2" s="16" t="s">
        <v>11</v>
      </c>
      <c r="M2" s="16"/>
      <c r="N2" s="16"/>
      <c r="O2" s="16" t="s">
        <v>12</v>
      </c>
      <c r="P2" s="16"/>
      <c r="Q2" s="16"/>
      <c r="R2" s="16" t="s">
        <v>13</v>
      </c>
      <c r="S2" s="16"/>
      <c r="T2" s="16"/>
      <c r="W2" t="s">
        <v>23</v>
      </c>
      <c r="Z2" t="s">
        <v>24</v>
      </c>
      <c r="AC2" t="s">
        <v>25</v>
      </c>
      <c r="AG2" t="s">
        <v>22</v>
      </c>
    </row>
    <row r="3" spans="1:36" ht="15.75" thickBot="1" x14ac:dyDescent="0.3">
      <c r="B3" s="1" t="s">
        <v>0</v>
      </c>
      <c r="C3" s="2">
        <v>12</v>
      </c>
      <c r="D3" s="2">
        <v>11</v>
      </c>
      <c r="E3" s="4">
        <f>D3/C3</f>
        <v>0.91666666666666663</v>
      </c>
      <c r="F3" s="3">
        <v>13</v>
      </c>
      <c r="G3" s="3">
        <v>11</v>
      </c>
      <c r="H3" s="4">
        <f>G3/F3</f>
        <v>0.84615384615384615</v>
      </c>
      <c r="I3" s="3">
        <v>12</v>
      </c>
      <c r="J3" s="3">
        <v>11</v>
      </c>
      <c r="K3" s="4">
        <f>J3/I3</f>
        <v>0.91666666666666663</v>
      </c>
      <c r="L3" s="3">
        <v>15</v>
      </c>
      <c r="M3" s="3">
        <v>11</v>
      </c>
      <c r="N3" s="4">
        <f>M3/L3</f>
        <v>0.73333333333333328</v>
      </c>
      <c r="O3" s="3">
        <v>10</v>
      </c>
      <c r="P3" s="3">
        <v>6</v>
      </c>
      <c r="Q3" s="4">
        <f>P3/O3</f>
        <v>0.6</v>
      </c>
      <c r="R3" s="3">
        <v>9</v>
      </c>
      <c r="S3" s="3">
        <v>7</v>
      </c>
      <c r="T3" s="4">
        <f>S3/R3</f>
        <v>0.77777777777777779</v>
      </c>
      <c r="W3" s="7">
        <v>0.67</v>
      </c>
      <c r="Z3" s="7">
        <v>0.67</v>
      </c>
      <c r="AC3" s="7">
        <v>0.78</v>
      </c>
      <c r="AG3" s="6">
        <f>AVERAGE(E3,H3,K3,N3,Q3,T3,W3,Z3,AC3)</f>
        <v>0.7678442545109212</v>
      </c>
    </row>
    <row r="4" spans="1:36" ht="15.75" thickBot="1" x14ac:dyDescent="0.3">
      <c r="B4" s="1" t="s">
        <v>1</v>
      </c>
      <c r="C4" s="2">
        <v>13</v>
      </c>
      <c r="D4" s="2">
        <v>11</v>
      </c>
      <c r="E4" s="4">
        <f t="shared" ref="E4:E11" si="0">D4/C4</f>
        <v>0.84615384615384615</v>
      </c>
      <c r="F4" s="3">
        <v>16</v>
      </c>
      <c r="G4" s="3">
        <v>8</v>
      </c>
      <c r="H4" s="4">
        <f t="shared" ref="H4:H9" si="1">G4/F4</f>
        <v>0.5</v>
      </c>
      <c r="I4" s="3">
        <v>22</v>
      </c>
      <c r="J4" s="3">
        <v>12</v>
      </c>
      <c r="K4" s="4">
        <f t="shared" ref="K4:K9" si="2">J4/I4</f>
        <v>0.54545454545454541</v>
      </c>
      <c r="L4" s="3">
        <v>14</v>
      </c>
      <c r="M4" s="3">
        <v>12</v>
      </c>
      <c r="N4" s="4">
        <f t="shared" ref="N4:N9" si="3">M4/L4</f>
        <v>0.8571428571428571</v>
      </c>
      <c r="O4" s="3">
        <v>24</v>
      </c>
      <c r="P4" s="3">
        <v>12</v>
      </c>
      <c r="Q4" s="4">
        <f t="shared" ref="Q4:Q9" si="4">P4/O4</f>
        <v>0.5</v>
      </c>
      <c r="R4" s="3">
        <v>12</v>
      </c>
      <c r="S4" s="3">
        <v>4</v>
      </c>
      <c r="T4" s="4">
        <f t="shared" ref="T4:T9" si="5">S4/R4</f>
        <v>0.33333333333333331</v>
      </c>
      <c r="W4" s="7">
        <v>0.63</v>
      </c>
      <c r="Z4" s="7">
        <v>0.44</v>
      </c>
      <c r="AC4" s="7">
        <v>0.25</v>
      </c>
      <c r="AG4" s="6">
        <f t="shared" ref="AG4:AG11" si="6">AVERAGE(E4,H4,K4,N4,Q4,T4,W4,Z4,AC4)</f>
        <v>0.54467606467606478</v>
      </c>
    </row>
    <row r="5" spans="1:36" ht="15.75" thickBot="1" x14ac:dyDescent="0.3">
      <c r="B5" s="1" t="s">
        <v>2</v>
      </c>
      <c r="C5" s="2">
        <v>99</v>
      </c>
      <c r="D5" s="2">
        <v>59</v>
      </c>
      <c r="E5" s="4">
        <f t="shared" si="0"/>
        <v>0.59595959595959591</v>
      </c>
      <c r="F5" s="3">
        <v>115</v>
      </c>
      <c r="G5" s="3">
        <v>79</v>
      </c>
      <c r="H5" s="4">
        <f t="shared" si="1"/>
        <v>0.68695652173913047</v>
      </c>
      <c r="I5" s="3">
        <v>91</v>
      </c>
      <c r="J5" s="3">
        <v>59</v>
      </c>
      <c r="K5" s="4">
        <f t="shared" si="2"/>
        <v>0.64835164835164838</v>
      </c>
      <c r="L5" s="3">
        <v>102</v>
      </c>
      <c r="M5" s="3">
        <v>69</v>
      </c>
      <c r="N5" s="4">
        <f t="shared" si="3"/>
        <v>0.67647058823529416</v>
      </c>
      <c r="O5" s="3">
        <v>90</v>
      </c>
      <c r="P5" s="3">
        <v>67</v>
      </c>
      <c r="Q5" s="4">
        <f t="shared" si="4"/>
        <v>0.74444444444444446</v>
      </c>
      <c r="R5" s="3">
        <v>74</v>
      </c>
      <c r="S5" s="3">
        <v>40</v>
      </c>
      <c r="T5" s="4">
        <f t="shared" si="5"/>
        <v>0.54054054054054057</v>
      </c>
      <c r="W5" s="7">
        <v>0.66</v>
      </c>
      <c r="Z5" s="7">
        <v>0.67</v>
      </c>
      <c r="AC5" s="7">
        <v>0.63</v>
      </c>
      <c r="AG5" s="6">
        <f t="shared" si="6"/>
        <v>0.65030259325229478</v>
      </c>
    </row>
    <row r="6" spans="1:36" ht="34.5" thickBot="1" x14ac:dyDescent="0.3">
      <c r="B6" s="1" t="s">
        <v>3</v>
      </c>
      <c r="C6" s="2">
        <v>4</v>
      </c>
      <c r="D6" s="2">
        <v>3</v>
      </c>
      <c r="E6" s="4">
        <f t="shared" si="0"/>
        <v>0.75</v>
      </c>
      <c r="F6" s="3">
        <v>5</v>
      </c>
      <c r="G6" s="3">
        <v>2</v>
      </c>
      <c r="H6" s="4">
        <f t="shared" si="1"/>
        <v>0.4</v>
      </c>
      <c r="I6" s="3">
        <v>10</v>
      </c>
      <c r="J6" s="3">
        <v>3</v>
      </c>
      <c r="K6" s="4">
        <f t="shared" si="2"/>
        <v>0.3</v>
      </c>
      <c r="L6" s="3">
        <v>8</v>
      </c>
      <c r="M6" s="3">
        <v>6</v>
      </c>
      <c r="N6" s="4">
        <f t="shared" si="3"/>
        <v>0.75</v>
      </c>
      <c r="O6" s="3">
        <v>7</v>
      </c>
      <c r="P6" s="3">
        <v>4</v>
      </c>
      <c r="Q6" s="4">
        <f t="shared" si="4"/>
        <v>0.5714285714285714</v>
      </c>
      <c r="R6" s="3">
        <v>4</v>
      </c>
      <c r="S6" s="3">
        <v>3</v>
      </c>
      <c r="T6" s="4">
        <f t="shared" si="5"/>
        <v>0.75</v>
      </c>
      <c r="W6" s="7">
        <v>0.67</v>
      </c>
      <c r="Z6" s="7">
        <v>0.6</v>
      </c>
      <c r="AC6" s="7">
        <v>0.46</v>
      </c>
      <c r="AG6" s="6">
        <f t="shared" si="6"/>
        <v>0.5834920634920634</v>
      </c>
    </row>
    <row r="7" spans="1:36" ht="15.75" thickBot="1" x14ac:dyDescent="0.3">
      <c r="B7" s="1" t="s">
        <v>4</v>
      </c>
      <c r="C7" s="2">
        <v>6</v>
      </c>
      <c r="D7" s="2">
        <v>4</v>
      </c>
      <c r="E7" s="4">
        <f t="shared" si="0"/>
        <v>0.66666666666666663</v>
      </c>
      <c r="F7" s="3">
        <v>7</v>
      </c>
      <c r="G7" s="3">
        <v>7</v>
      </c>
      <c r="H7" s="4">
        <f t="shared" si="1"/>
        <v>1</v>
      </c>
      <c r="I7" s="3">
        <v>10</v>
      </c>
      <c r="J7" s="3">
        <v>7</v>
      </c>
      <c r="K7" s="4">
        <f t="shared" si="2"/>
        <v>0.7</v>
      </c>
      <c r="L7" s="3">
        <v>11</v>
      </c>
      <c r="M7" s="3">
        <v>7</v>
      </c>
      <c r="N7" s="4">
        <f t="shared" si="3"/>
        <v>0.63636363636363635</v>
      </c>
      <c r="O7" s="3">
        <v>7</v>
      </c>
      <c r="P7" s="3">
        <v>3</v>
      </c>
      <c r="Q7" s="4">
        <f t="shared" si="4"/>
        <v>0.42857142857142855</v>
      </c>
      <c r="R7" s="3">
        <v>5</v>
      </c>
      <c r="S7" s="3">
        <v>4</v>
      </c>
      <c r="T7" s="4">
        <f t="shared" si="5"/>
        <v>0.8</v>
      </c>
      <c r="W7" s="7">
        <v>0.67</v>
      </c>
      <c r="Z7" s="7">
        <v>0.41</v>
      </c>
      <c r="AC7" s="7">
        <v>0</v>
      </c>
      <c r="AG7" s="6">
        <f t="shared" si="6"/>
        <v>0.59017797017797013</v>
      </c>
    </row>
    <row r="8" spans="1:36" ht="23.25" thickBot="1" x14ac:dyDescent="0.3">
      <c r="B8" s="1" t="s">
        <v>5</v>
      </c>
      <c r="C8" s="2">
        <v>94</v>
      </c>
      <c r="D8" s="2">
        <v>69</v>
      </c>
      <c r="E8" s="4">
        <f t="shared" si="0"/>
        <v>0.73404255319148937</v>
      </c>
      <c r="F8" s="3">
        <v>93</v>
      </c>
      <c r="G8" s="3">
        <v>65</v>
      </c>
      <c r="H8" s="4">
        <f t="shared" si="1"/>
        <v>0.69892473118279574</v>
      </c>
      <c r="I8" s="3">
        <v>98</v>
      </c>
      <c r="J8" s="3">
        <v>59</v>
      </c>
      <c r="K8" s="4">
        <f t="shared" si="2"/>
        <v>0.60204081632653061</v>
      </c>
      <c r="L8" s="3">
        <v>98</v>
      </c>
      <c r="M8" s="3">
        <v>58</v>
      </c>
      <c r="N8" s="4">
        <f t="shared" si="3"/>
        <v>0.59183673469387754</v>
      </c>
      <c r="O8" s="3">
        <v>104</v>
      </c>
      <c r="P8" s="3">
        <v>57</v>
      </c>
      <c r="Q8" s="4">
        <f t="shared" si="4"/>
        <v>0.54807692307692313</v>
      </c>
      <c r="R8" s="3">
        <v>104</v>
      </c>
      <c r="S8" s="3">
        <v>69</v>
      </c>
      <c r="T8" s="4">
        <f t="shared" si="5"/>
        <v>0.66346153846153844</v>
      </c>
      <c r="W8" s="7">
        <v>0.56999999999999995</v>
      </c>
      <c r="Z8" s="7">
        <v>0.66</v>
      </c>
      <c r="AC8" s="7">
        <v>0.7</v>
      </c>
      <c r="AG8" s="6">
        <f t="shared" si="6"/>
        <v>0.64093147743701728</v>
      </c>
    </row>
    <row r="9" spans="1:36" ht="15.75" thickBot="1" x14ac:dyDescent="0.3">
      <c r="B9" s="1" t="s">
        <v>6</v>
      </c>
      <c r="C9" s="2">
        <v>424</v>
      </c>
      <c r="D9" s="2">
        <v>313</v>
      </c>
      <c r="E9" s="4">
        <f t="shared" si="0"/>
        <v>0.7382075471698113</v>
      </c>
      <c r="F9" s="3">
        <v>472</v>
      </c>
      <c r="G9" s="3">
        <v>324</v>
      </c>
      <c r="H9" s="4">
        <f t="shared" si="1"/>
        <v>0.68644067796610164</v>
      </c>
      <c r="I9" s="3">
        <v>400</v>
      </c>
      <c r="J9" s="3">
        <v>279</v>
      </c>
      <c r="K9" s="4">
        <f t="shared" si="2"/>
        <v>0.69750000000000001</v>
      </c>
      <c r="L9" s="3">
        <v>382</v>
      </c>
      <c r="M9" s="3">
        <v>265</v>
      </c>
      <c r="N9" s="4">
        <f t="shared" si="3"/>
        <v>0.69371727748691103</v>
      </c>
      <c r="O9" s="3">
        <v>331</v>
      </c>
      <c r="P9" s="3">
        <v>226</v>
      </c>
      <c r="Q9" s="4">
        <f t="shared" si="4"/>
        <v>0.68277945619335345</v>
      </c>
      <c r="R9" s="3">
        <v>301</v>
      </c>
      <c r="S9" s="3">
        <v>207</v>
      </c>
      <c r="T9" s="4">
        <f t="shared" si="5"/>
        <v>0.68770764119601324</v>
      </c>
      <c r="W9" s="7">
        <v>0.7</v>
      </c>
      <c r="Z9" s="7">
        <v>0.72</v>
      </c>
      <c r="AC9" s="7">
        <v>0.72</v>
      </c>
      <c r="AG9" s="6">
        <f t="shared" si="6"/>
        <v>0.7029280666680211</v>
      </c>
    </row>
    <row r="10" spans="1:36" ht="15.75" thickBot="1" x14ac:dyDescent="0.3">
      <c r="C10" s="3"/>
      <c r="D10" s="3"/>
      <c r="E10" s="5"/>
      <c r="F10" s="3"/>
      <c r="G10" s="3"/>
      <c r="H10" s="5"/>
      <c r="I10" s="3"/>
      <c r="J10" s="3"/>
      <c r="K10" s="5"/>
      <c r="L10" s="3"/>
      <c r="M10" s="3"/>
      <c r="N10" s="5"/>
      <c r="O10" s="3"/>
      <c r="P10" s="3"/>
      <c r="Q10" s="5"/>
      <c r="R10" s="3"/>
      <c r="S10" s="3"/>
      <c r="T10" s="5"/>
      <c r="AG10" s="6"/>
    </row>
    <row r="11" spans="1:36" s="10" customFormat="1" ht="15.75" thickBot="1" x14ac:dyDescent="0.3">
      <c r="B11" s="11" t="s">
        <v>14</v>
      </c>
      <c r="C11" s="12">
        <f>SUM(C3:C9)</f>
        <v>652</v>
      </c>
      <c r="D11" s="12">
        <f>SUM(D3:D9)</f>
        <v>470</v>
      </c>
      <c r="E11" s="13">
        <f t="shared" si="0"/>
        <v>0.72085889570552142</v>
      </c>
      <c r="F11" s="12">
        <f>SUM(F3:F9)</f>
        <v>721</v>
      </c>
      <c r="G11" s="12">
        <f>SUM(G3:G9)</f>
        <v>496</v>
      </c>
      <c r="H11" s="13">
        <f t="shared" ref="H11" si="7">G11/F11</f>
        <v>0.68793342579750349</v>
      </c>
      <c r="I11" s="12">
        <f>SUM(I3:I9)</f>
        <v>643</v>
      </c>
      <c r="J11" s="12">
        <f>SUM(J3:J9)</f>
        <v>430</v>
      </c>
      <c r="K11" s="13">
        <f t="shared" ref="K11" si="8">J11/I11</f>
        <v>0.66874027993779162</v>
      </c>
      <c r="L11" s="12">
        <f>SUM(L3:L9)</f>
        <v>630</v>
      </c>
      <c r="M11" s="12">
        <f>SUM(M3:M9)</f>
        <v>428</v>
      </c>
      <c r="N11" s="13">
        <f t="shared" ref="N11" si="9">M11/L11</f>
        <v>0.67936507936507939</v>
      </c>
      <c r="O11" s="12">
        <f>SUM(O3:O9)</f>
        <v>573</v>
      </c>
      <c r="P11" s="12">
        <f>SUM(P3:P9)</f>
        <v>375</v>
      </c>
      <c r="Q11" s="13">
        <f t="shared" ref="Q11" si="10">P11/O11</f>
        <v>0.65445026178010468</v>
      </c>
      <c r="R11" s="12">
        <f>SUM(R3:R9)</f>
        <v>509</v>
      </c>
      <c r="S11" s="12">
        <f>SUM(S3:S9)</f>
        <v>334</v>
      </c>
      <c r="T11" s="13">
        <f t="shared" ref="T11" si="11">S11/R11</f>
        <v>0.65618860510805499</v>
      </c>
      <c r="U11" s="10">
        <v>509</v>
      </c>
      <c r="V11" s="10">
        <v>334</v>
      </c>
      <c r="W11" s="14">
        <v>0.66</v>
      </c>
      <c r="X11" s="10">
        <v>558</v>
      </c>
      <c r="Y11" s="10">
        <v>370</v>
      </c>
      <c r="Z11" s="14">
        <v>0.68</v>
      </c>
      <c r="AA11" s="10">
        <v>636</v>
      </c>
      <c r="AB11" s="10">
        <v>434</v>
      </c>
      <c r="AC11" s="14">
        <v>0.7</v>
      </c>
      <c r="AE11" s="10">
        <v>533</v>
      </c>
      <c r="AF11" s="10">
        <v>367</v>
      </c>
      <c r="AG11" s="15">
        <f t="shared" si="6"/>
        <v>0.67861517196600618</v>
      </c>
    </row>
    <row r="12" spans="1:36" x14ac:dyDescent="0.25">
      <c r="AG12" s="6"/>
      <c r="AJ12" t="s">
        <v>26</v>
      </c>
    </row>
    <row r="13" spans="1:36" ht="15.75" thickBot="1" x14ac:dyDescent="0.3">
      <c r="A13" t="s">
        <v>15</v>
      </c>
      <c r="C13" s="16" t="s">
        <v>16</v>
      </c>
      <c r="D13" s="16"/>
      <c r="E13" s="16"/>
      <c r="F13" s="16" t="s">
        <v>17</v>
      </c>
      <c r="G13" s="16"/>
      <c r="H13" s="16"/>
      <c r="I13" s="16" t="s">
        <v>18</v>
      </c>
      <c r="J13" s="16"/>
      <c r="K13" s="16"/>
      <c r="L13" s="16" t="s">
        <v>19</v>
      </c>
      <c r="M13" s="16"/>
      <c r="N13" s="16"/>
      <c r="O13" s="16" t="s">
        <v>20</v>
      </c>
      <c r="P13" s="16"/>
      <c r="Q13" s="16"/>
      <c r="R13" s="16" t="s">
        <v>8</v>
      </c>
      <c r="S13" s="16"/>
      <c r="T13" s="16"/>
      <c r="W13" t="s">
        <v>9</v>
      </c>
      <c r="Z13" t="s">
        <v>10</v>
      </c>
      <c r="AC13" t="s">
        <v>11</v>
      </c>
      <c r="AF13" s="8" t="s">
        <v>12</v>
      </c>
      <c r="AG13" s="6"/>
    </row>
    <row r="14" spans="1:36" ht="15.75" thickBot="1" x14ac:dyDescent="0.3">
      <c r="B14" s="1" t="s">
        <v>0</v>
      </c>
      <c r="C14" s="2">
        <v>7</v>
      </c>
      <c r="D14" s="2">
        <v>3</v>
      </c>
      <c r="E14" s="4">
        <f>D14/C14</f>
        <v>0.42857142857142855</v>
      </c>
      <c r="F14" s="3">
        <v>13</v>
      </c>
      <c r="G14" s="3">
        <v>7</v>
      </c>
      <c r="H14" s="4">
        <f>G14/F14</f>
        <v>0.53846153846153844</v>
      </c>
      <c r="I14" s="3">
        <v>11</v>
      </c>
      <c r="J14" s="3">
        <v>8</v>
      </c>
      <c r="K14" s="4">
        <f>J14/I14</f>
        <v>0.72727272727272729</v>
      </c>
      <c r="L14" s="3">
        <v>20</v>
      </c>
      <c r="M14" s="3">
        <v>9</v>
      </c>
      <c r="N14" s="4">
        <f>M14/L14</f>
        <v>0.45</v>
      </c>
      <c r="O14" s="3">
        <v>12</v>
      </c>
      <c r="P14" s="3">
        <v>7</v>
      </c>
      <c r="Q14" s="4">
        <f>P14/O14</f>
        <v>0.58333333333333337</v>
      </c>
      <c r="R14" s="3">
        <v>12</v>
      </c>
      <c r="S14" s="3">
        <v>9</v>
      </c>
      <c r="T14" s="4">
        <f>S14/R14</f>
        <v>0.75</v>
      </c>
      <c r="W14" s="7">
        <v>0.77</v>
      </c>
      <c r="Z14" s="7">
        <v>0.57999999999999996</v>
      </c>
      <c r="AC14" s="7">
        <v>0.4</v>
      </c>
      <c r="AF14" s="9">
        <v>0.3</v>
      </c>
      <c r="AG14" s="6">
        <f>AVERAGE(E14,H14,K14,N14,Q14,T14,W14,Z14,AC14,AF14)</f>
        <v>0.55276390276390286</v>
      </c>
      <c r="AJ14" s="7">
        <v>0.22</v>
      </c>
    </row>
    <row r="15" spans="1:36" ht="15.75" thickBot="1" x14ac:dyDescent="0.3">
      <c r="B15" s="1" t="s">
        <v>1</v>
      </c>
      <c r="C15" s="2">
        <v>14</v>
      </c>
      <c r="D15" s="2">
        <v>2</v>
      </c>
      <c r="E15" s="4">
        <f t="shared" ref="E15:E20" si="12">D15/C15</f>
        <v>0.14285714285714285</v>
      </c>
      <c r="F15" s="3">
        <v>19</v>
      </c>
      <c r="G15" s="3">
        <v>5</v>
      </c>
      <c r="H15" s="4">
        <f t="shared" ref="H15:H20" si="13">G15/F15</f>
        <v>0.26315789473684209</v>
      </c>
      <c r="I15" s="3">
        <v>14</v>
      </c>
      <c r="J15" s="3">
        <v>6</v>
      </c>
      <c r="K15" s="4">
        <f t="shared" ref="K15:K20" si="14">J15/I15</f>
        <v>0.42857142857142855</v>
      </c>
      <c r="L15" s="3">
        <v>22</v>
      </c>
      <c r="M15" s="3">
        <v>7</v>
      </c>
      <c r="N15" s="4">
        <f t="shared" ref="N15:N20" si="15">M15/L15</f>
        <v>0.31818181818181818</v>
      </c>
      <c r="O15" s="3">
        <v>24</v>
      </c>
      <c r="P15" s="3">
        <v>8</v>
      </c>
      <c r="Q15" s="4">
        <f t="shared" ref="Q15:Q20" si="16">P15/O15</f>
        <v>0.33333333333333331</v>
      </c>
      <c r="R15" s="3">
        <v>13</v>
      </c>
      <c r="S15" s="3">
        <v>7</v>
      </c>
      <c r="T15" s="4">
        <f t="shared" ref="T15:T20" si="17">S15/R15</f>
        <v>0.53846153846153844</v>
      </c>
      <c r="W15" s="7">
        <v>0.19</v>
      </c>
      <c r="Z15" s="7">
        <v>0.32</v>
      </c>
      <c r="AC15" s="7">
        <v>0.47</v>
      </c>
      <c r="AF15" s="9">
        <v>0.17</v>
      </c>
      <c r="AG15" s="6">
        <f t="shared" ref="AG15:AG22" si="18">AVERAGE(E15,H15,K15,N15,Q15,T15,W15,Z15,AC15,AF15)</f>
        <v>0.31745631561421028</v>
      </c>
      <c r="AJ15" s="7">
        <v>0.17</v>
      </c>
    </row>
    <row r="16" spans="1:36" ht="15.75" thickBot="1" x14ac:dyDescent="0.3">
      <c r="B16" s="1" t="s">
        <v>2</v>
      </c>
      <c r="C16" s="2">
        <v>77</v>
      </c>
      <c r="D16" s="2">
        <v>22</v>
      </c>
      <c r="E16" s="4">
        <f t="shared" si="12"/>
        <v>0.2857142857142857</v>
      </c>
      <c r="F16" s="3">
        <v>62</v>
      </c>
      <c r="G16" s="3">
        <v>20</v>
      </c>
      <c r="H16" s="4">
        <f t="shared" si="13"/>
        <v>0.32258064516129031</v>
      </c>
      <c r="I16" s="3">
        <v>86</v>
      </c>
      <c r="J16" s="3">
        <v>37</v>
      </c>
      <c r="K16" s="4">
        <f t="shared" si="14"/>
        <v>0.43023255813953487</v>
      </c>
      <c r="L16" s="3">
        <v>78</v>
      </c>
      <c r="M16" s="3">
        <v>41</v>
      </c>
      <c r="N16" s="4">
        <f t="shared" si="15"/>
        <v>0.52564102564102566</v>
      </c>
      <c r="O16" s="3">
        <v>102</v>
      </c>
      <c r="P16" s="3">
        <v>41</v>
      </c>
      <c r="Q16" s="4">
        <f t="shared" si="16"/>
        <v>0.40196078431372551</v>
      </c>
      <c r="R16" s="3">
        <v>99</v>
      </c>
      <c r="S16" s="3">
        <v>45</v>
      </c>
      <c r="T16" s="4">
        <f t="shared" si="17"/>
        <v>0.45454545454545453</v>
      </c>
      <c r="W16" s="7">
        <v>0.46</v>
      </c>
      <c r="Z16" s="7">
        <v>0.4</v>
      </c>
      <c r="AC16" s="7">
        <v>0.39</v>
      </c>
      <c r="AF16" s="9">
        <v>0.37</v>
      </c>
      <c r="AG16" s="6">
        <f t="shared" si="18"/>
        <v>0.40406747535153159</v>
      </c>
      <c r="AJ16" s="7">
        <v>0.41</v>
      </c>
    </row>
    <row r="17" spans="2:36" ht="34.5" thickBot="1" x14ac:dyDescent="0.3">
      <c r="B17" s="1" t="s">
        <v>3</v>
      </c>
      <c r="C17" s="2">
        <v>8</v>
      </c>
      <c r="D17" s="2">
        <v>4</v>
      </c>
      <c r="E17" s="4">
        <f t="shared" si="12"/>
        <v>0.5</v>
      </c>
      <c r="F17" s="3">
        <v>6</v>
      </c>
      <c r="G17" s="3">
        <v>1</v>
      </c>
      <c r="H17" s="4">
        <f t="shared" si="13"/>
        <v>0.16666666666666666</v>
      </c>
      <c r="I17" s="3">
        <v>3</v>
      </c>
      <c r="J17" s="3">
        <v>1</v>
      </c>
      <c r="K17" s="4">
        <f t="shared" si="14"/>
        <v>0.33333333333333331</v>
      </c>
      <c r="L17" s="3">
        <v>3</v>
      </c>
      <c r="M17" s="3">
        <v>0</v>
      </c>
      <c r="N17" s="4">
        <f t="shared" si="15"/>
        <v>0</v>
      </c>
      <c r="O17" s="3">
        <v>6</v>
      </c>
      <c r="P17" s="3">
        <v>2</v>
      </c>
      <c r="Q17" s="4">
        <f t="shared" si="16"/>
        <v>0.33333333333333331</v>
      </c>
      <c r="R17" s="3">
        <v>4</v>
      </c>
      <c r="S17" s="3">
        <v>3</v>
      </c>
      <c r="T17" s="4">
        <f t="shared" si="17"/>
        <v>0.75</v>
      </c>
      <c r="W17" s="7">
        <v>0.4</v>
      </c>
      <c r="Z17" s="7">
        <v>0.2</v>
      </c>
      <c r="AC17" s="7">
        <v>0.5</v>
      </c>
      <c r="AF17" s="9">
        <v>0.63</v>
      </c>
      <c r="AG17" s="6">
        <f t="shared" si="18"/>
        <v>0.3813333333333333</v>
      </c>
      <c r="AJ17" s="7">
        <v>0.67</v>
      </c>
    </row>
    <row r="18" spans="2:36" ht="15.75" thickBot="1" x14ac:dyDescent="0.3">
      <c r="B18" s="1" t="s">
        <v>4</v>
      </c>
      <c r="C18" s="2">
        <v>9</v>
      </c>
      <c r="D18" s="2">
        <v>3</v>
      </c>
      <c r="E18" s="4">
        <f t="shared" si="12"/>
        <v>0.33333333333333331</v>
      </c>
      <c r="F18" s="3">
        <v>3</v>
      </c>
      <c r="G18" s="3">
        <v>0</v>
      </c>
      <c r="H18" s="4">
        <f t="shared" si="13"/>
        <v>0</v>
      </c>
      <c r="I18" s="3">
        <v>3</v>
      </c>
      <c r="J18" s="3">
        <v>1</v>
      </c>
      <c r="K18" s="4">
        <f t="shared" si="14"/>
        <v>0.33333333333333331</v>
      </c>
      <c r="L18" s="3">
        <v>8</v>
      </c>
      <c r="M18" s="3">
        <v>5</v>
      </c>
      <c r="N18" s="4">
        <f t="shared" si="15"/>
        <v>0.625</v>
      </c>
      <c r="O18" s="3">
        <v>3</v>
      </c>
      <c r="P18" s="3">
        <v>1</v>
      </c>
      <c r="Q18" s="4">
        <f t="shared" si="16"/>
        <v>0.33333333333333331</v>
      </c>
      <c r="R18" s="3">
        <v>6</v>
      </c>
      <c r="S18" s="3">
        <v>1</v>
      </c>
      <c r="T18" s="4">
        <f t="shared" si="17"/>
        <v>0.16666666666666666</v>
      </c>
      <c r="W18" s="7">
        <v>0.43</v>
      </c>
      <c r="Z18" s="7">
        <v>0.25</v>
      </c>
      <c r="AC18" s="7">
        <v>0.09</v>
      </c>
      <c r="AF18" s="9">
        <v>0.25</v>
      </c>
      <c r="AG18" s="6">
        <f t="shared" si="18"/>
        <v>0.28116666666666668</v>
      </c>
      <c r="AJ18" s="7">
        <v>0</v>
      </c>
    </row>
    <row r="19" spans="2:36" ht="23.25" thickBot="1" x14ac:dyDescent="0.3">
      <c r="B19" s="1" t="s">
        <v>5</v>
      </c>
      <c r="C19" s="2">
        <v>117</v>
      </c>
      <c r="D19" s="2">
        <v>45</v>
      </c>
      <c r="E19" s="4">
        <f t="shared" si="12"/>
        <v>0.38461538461538464</v>
      </c>
      <c r="F19" s="3">
        <v>88</v>
      </c>
      <c r="G19" s="3">
        <v>39</v>
      </c>
      <c r="H19" s="4">
        <f t="shared" si="13"/>
        <v>0.44318181818181818</v>
      </c>
      <c r="I19" s="3">
        <v>72</v>
      </c>
      <c r="J19" s="3">
        <v>31</v>
      </c>
      <c r="K19" s="4">
        <f t="shared" si="14"/>
        <v>0.43055555555555558</v>
      </c>
      <c r="L19" s="3">
        <v>78</v>
      </c>
      <c r="M19" s="3">
        <v>36</v>
      </c>
      <c r="N19" s="4">
        <f t="shared" si="15"/>
        <v>0.46153846153846156</v>
      </c>
      <c r="O19" s="3">
        <v>125</v>
      </c>
      <c r="P19" s="3">
        <v>50</v>
      </c>
      <c r="Q19" s="4">
        <f t="shared" si="16"/>
        <v>0.4</v>
      </c>
      <c r="R19" s="3">
        <v>94</v>
      </c>
      <c r="S19" s="3">
        <v>44</v>
      </c>
      <c r="T19" s="4">
        <f t="shared" si="17"/>
        <v>0.46808510638297873</v>
      </c>
      <c r="W19" s="7">
        <v>0.33</v>
      </c>
      <c r="Z19" s="7">
        <v>0.39</v>
      </c>
      <c r="AC19" s="7">
        <v>0.37</v>
      </c>
      <c r="AF19" s="9">
        <v>0.28999999999999998</v>
      </c>
      <c r="AG19" s="6">
        <f t="shared" si="18"/>
        <v>0.39679763262741991</v>
      </c>
      <c r="AJ19" s="7">
        <v>0.4</v>
      </c>
    </row>
    <row r="20" spans="2:36" ht="15.75" thickBot="1" x14ac:dyDescent="0.3">
      <c r="B20" s="1" t="s">
        <v>6</v>
      </c>
      <c r="C20" s="2">
        <v>470</v>
      </c>
      <c r="D20" s="2">
        <v>185</v>
      </c>
      <c r="E20" s="4">
        <f t="shared" si="12"/>
        <v>0.39361702127659576</v>
      </c>
      <c r="F20" s="3">
        <v>440</v>
      </c>
      <c r="G20" s="3">
        <v>182</v>
      </c>
      <c r="H20" s="4">
        <f t="shared" si="13"/>
        <v>0.41363636363636364</v>
      </c>
      <c r="I20" s="3">
        <v>386</v>
      </c>
      <c r="J20" s="3">
        <v>182</v>
      </c>
      <c r="K20" s="4">
        <f t="shared" si="14"/>
        <v>0.47150259067357514</v>
      </c>
      <c r="L20" s="3">
        <v>403</v>
      </c>
      <c r="M20" s="3">
        <v>186</v>
      </c>
      <c r="N20" s="4">
        <f t="shared" si="15"/>
        <v>0.46153846153846156</v>
      </c>
      <c r="O20" s="3">
        <v>502</v>
      </c>
      <c r="P20" s="3">
        <v>208</v>
      </c>
      <c r="Q20" s="4">
        <f t="shared" si="16"/>
        <v>0.41434262948207173</v>
      </c>
      <c r="R20" s="3">
        <v>424</v>
      </c>
      <c r="S20" s="3">
        <v>195</v>
      </c>
      <c r="T20" s="4">
        <f t="shared" si="17"/>
        <v>0.45990566037735847</v>
      </c>
      <c r="W20" s="7">
        <v>0.46</v>
      </c>
      <c r="Z20" s="7">
        <v>0.43</v>
      </c>
      <c r="AC20" s="7">
        <v>0.45</v>
      </c>
      <c r="AF20" s="9">
        <v>0.42</v>
      </c>
      <c r="AG20" s="6">
        <f t="shared" si="18"/>
        <v>0.43745427269844273</v>
      </c>
      <c r="AJ20" s="7">
        <v>0.47</v>
      </c>
    </row>
    <row r="21" spans="2:36" ht="15.75" thickBot="1" x14ac:dyDescent="0.3">
      <c r="C21" s="3"/>
      <c r="D21" s="3"/>
      <c r="E21" s="5"/>
      <c r="F21" s="3"/>
      <c r="G21" s="3"/>
      <c r="H21" s="5"/>
      <c r="I21" s="3"/>
      <c r="J21" s="3"/>
      <c r="K21" s="5"/>
      <c r="L21" s="3"/>
      <c r="M21" s="3"/>
      <c r="N21" s="5"/>
      <c r="O21" s="3"/>
      <c r="P21" s="3"/>
      <c r="Q21" s="5"/>
      <c r="R21" s="3"/>
      <c r="S21" s="3"/>
      <c r="T21" s="5"/>
      <c r="AF21" s="8"/>
      <c r="AG21" s="6"/>
    </row>
    <row r="22" spans="2:36" s="10" customFormat="1" ht="15.75" thickBot="1" x14ac:dyDescent="0.3">
      <c r="B22" s="11" t="s">
        <v>14</v>
      </c>
      <c r="C22" s="12">
        <f>SUM(C14:C20)</f>
        <v>702</v>
      </c>
      <c r="D22" s="12">
        <f>SUM(D14:D20)</f>
        <v>264</v>
      </c>
      <c r="E22" s="13">
        <f t="shared" ref="E22" si="19">D22/C22</f>
        <v>0.37606837606837606</v>
      </c>
      <c r="F22" s="12">
        <f>SUM(F14:F20)</f>
        <v>631</v>
      </c>
      <c r="G22" s="12">
        <f>SUM(G14:G20)</f>
        <v>254</v>
      </c>
      <c r="H22" s="13">
        <f t="shared" ref="H22" si="20">G22/F22</f>
        <v>0.40253565768621236</v>
      </c>
      <c r="I22" s="12">
        <f>SUM(I14:I20)</f>
        <v>575</v>
      </c>
      <c r="J22" s="12">
        <f>SUM(J14:J20)</f>
        <v>266</v>
      </c>
      <c r="K22" s="13">
        <f t="shared" ref="K22" si="21">J22/I22</f>
        <v>0.46260869565217394</v>
      </c>
      <c r="L22" s="12">
        <f>SUM(L14:L20)</f>
        <v>612</v>
      </c>
      <c r="M22" s="12">
        <f>SUM(M14:M20)</f>
        <v>284</v>
      </c>
      <c r="N22" s="13">
        <f t="shared" ref="N22" si="22">M22/L22</f>
        <v>0.46405228758169936</v>
      </c>
      <c r="O22" s="12">
        <f>SUM(O14:O20)</f>
        <v>774</v>
      </c>
      <c r="P22" s="12">
        <f>SUM(P14:P20)</f>
        <v>317</v>
      </c>
      <c r="Q22" s="13">
        <f t="shared" ref="Q22" si="23">P22/O22</f>
        <v>0.40956072351421191</v>
      </c>
      <c r="R22" s="12">
        <f>SUM(R14:R20)</f>
        <v>652</v>
      </c>
      <c r="S22" s="12">
        <f>SUM(S14:S20)</f>
        <v>304</v>
      </c>
      <c r="T22" s="13">
        <f t="shared" ref="T22" si="24">S22/R22</f>
        <v>0.46625766871165641</v>
      </c>
      <c r="W22" s="14">
        <v>0.44</v>
      </c>
      <c r="Z22" s="14">
        <v>0.41</v>
      </c>
      <c r="AC22" s="14">
        <v>0.42</v>
      </c>
      <c r="AD22" s="10">
        <v>572</v>
      </c>
      <c r="AE22" s="10">
        <v>216</v>
      </c>
      <c r="AF22" s="14">
        <v>0.38</v>
      </c>
      <c r="AG22" s="15">
        <f t="shared" si="18"/>
        <v>0.42310834092143301</v>
      </c>
      <c r="AJ22" s="14">
        <v>0.43</v>
      </c>
    </row>
  </sheetData>
  <mergeCells count="12">
    <mergeCell ref="R2:T2"/>
    <mergeCell ref="C13:E13"/>
    <mergeCell ref="F13:H13"/>
    <mergeCell ref="I13:K13"/>
    <mergeCell ref="L13:N13"/>
    <mergeCell ref="O13:Q13"/>
    <mergeCell ref="R13:T13"/>
    <mergeCell ref="C2:E2"/>
    <mergeCell ref="F2:H2"/>
    <mergeCell ref="I2:K2"/>
    <mergeCell ref="L2:N2"/>
    <mergeCell ref="O2:Q2"/>
  </mergeCells>
  <pageMargins left="0.7" right="0.7" top="0.75" bottom="0.75" header="0.3" footer="0.3"/>
  <pageSetup orientation="portrait" r:id="rId1"/>
  <ignoredErrors>
    <ignoredError sqref="E11:T11 E22:T2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Southern Oregon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Jackson</dc:creator>
  <cp:lastModifiedBy>Joe Jackson</cp:lastModifiedBy>
  <dcterms:created xsi:type="dcterms:W3CDTF">2023-05-09T22:12:24Z</dcterms:created>
  <dcterms:modified xsi:type="dcterms:W3CDTF">2026-07-27T21:18:24Z</dcterms:modified>
</cp:coreProperties>
</file>